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-SISTEMAS01\Desktop\PLANTILLA CERTIFICACION\61218\"/>
    </mc:Choice>
  </mc:AlternateContent>
  <bookViews>
    <workbookView xWindow="-28920" yWindow="-120" windowWidth="29040" windowHeight="15720"/>
  </bookViews>
  <sheets>
    <sheet name="ESTADO DE RESULTADOS" sheetId="1" r:id="rId1"/>
  </sheets>
  <definedNames>
    <definedName name="_xlnm.Print_Area" localSheetId="0">'ESTADO DE RESULTADOS'!$A$1:$J$45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F19" i="1"/>
  <c r="D19" i="1"/>
  <c r="H18" i="1" l="1"/>
  <c r="H16" i="1"/>
  <c r="J16" i="1" s="1"/>
  <c r="H17" i="1"/>
  <c r="J17" i="1" s="1"/>
  <c r="H24" i="1"/>
  <c r="J24" i="1" s="1"/>
  <c r="H23" i="1"/>
  <c r="J23" i="1" s="1"/>
  <c r="H22" i="1"/>
  <c r="H21" i="1"/>
  <c r="J21" i="1" s="1"/>
  <c r="F14" i="1"/>
  <c r="H11" i="1"/>
  <c r="J11" i="1" s="1"/>
  <c r="H10" i="1"/>
  <c r="H12" i="1" l="1"/>
  <c r="J12" i="1" s="1"/>
  <c r="F25" i="1"/>
  <c r="F27" i="1" s="1"/>
  <c r="J10" i="1"/>
  <c r="H13" i="1" l="1"/>
  <c r="D14" i="1"/>
  <c r="D25" i="1" l="1"/>
  <c r="D27" i="1" s="1"/>
  <c r="J18" i="1"/>
  <c r="H14" i="1"/>
  <c r="J14" i="1" l="1"/>
  <c r="J19" i="1" l="1"/>
  <c r="H25" i="1"/>
  <c r="J25" i="1" l="1"/>
  <c r="H27" i="1"/>
  <c r="J27" i="1" s="1"/>
</calcChain>
</file>

<file path=xl/sharedStrings.xml><?xml version="1.0" encoding="utf-8"?>
<sst xmlns="http://schemas.openxmlformats.org/spreadsheetml/2006/main" count="36" uniqueCount="34">
  <si>
    <t xml:space="preserve">E.S.E IMSALUD </t>
  </si>
  <si>
    <t xml:space="preserve">        NIT 807004352-3</t>
  </si>
  <si>
    <t>Estado de Resultado Integral Individual</t>
  </si>
  <si>
    <t>Cifras en pesos colombianos</t>
  </si>
  <si>
    <t>VARIACION</t>
  </si>
  <si>
    <t>%</t>
  </si>
  <si>
    <t>Ingresos por prestación de servicios</t>
  </si>
  <si>
    <t>Nota 28</t>
  </si>
  <si>
    <t>Ingresos por Subvenciones</t>
  </si>
  <si>
    <t>Costos por prestación de servicios</t>
  </si>
  <si>
    <t>Nota 30</t>
  </si>
  <si>
    <t>Costos por Convenios</t>
  </si>
  <si>
    <t xml:space="preserve">Resultados de actividades de la operación </t>
  </si>
  <si>
    <t>Gastos de administración y operación</t>
  </si>
  <si>
    <t>Nota 29</t>
  </si>
  <si>
    <t>Otros gastos operacionales</t>
  </si>
  <si>
    <t>Otros Ingresos Operacionales</t>
  </si>
  <si>
    <t xml:space="preserve">Utilidad Operacional </t>
  </si>
  <si>
    <t xml:space="preserve">Ingresos Financieros </t>
  </si>
  <si>
    <t>Gastos Financieros</t>
  </si>
  <si>
    <t xml:space="preserve">Otros Ingresos no operacionales </t>
  </si>
  <si>
    <t>Otros gastos no operacionales</t>
  </si>
  <si>
    <t>Resultado del Periodo</t>
  </si>
  <si>
    <t>Resultado integral total del año</t>
  </si>
  <si>
    <t xml:space="preserve"> </t>
  </si>
  <si>
    <t>JAVIER ORLANDO PRIETO PEÑA</t>
  </si>
  <si>
    <t>YANETH R. ALARCON SANCHEZ</t>
  </si>
  <si>
    <t>Gerente</t>
  </si>
  <si>
    <t>Contador Externo   TP 110073-T</t>
  </si>
  <si>
    <t>JORGE ANDRES CARILLO LOZANO</t>
  </si>
  <si>
    <t>Revisor Fiscal T.P. No. 207178-T</t>
  </si>
  <si>
    <t>Del 01 de enero 2026 al 31 de marzo 2026 y del 01 de enero 2025 al 31 de marzo 2025</t>
  </si>
  <si>
    <t>31 Marzo de 2026</t>
  </si>
  <si>
    <t>31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</si>
</sst>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&quot;$&quot;\ * #,##0.00_);_(&quot;$&quot;\ * \(#,##0.00\);_(&quot;$&quot;\ 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">
    <xf numFmtId="0" fontId="0" fillId="0" borderId="0" xfId="0"/>
    <xf numFmtId="166" fontId="2" fillId="2" borderId="0" xfId="2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164" fontId="5" fillId="0" borderId="0" xfId="0" applyNumberFormat="1" applyFont="1"/>
    <xf numFmtId="164" fontId="5" fillId="0" borderId="0" xfId="1" applyNumberFormat="1" applyFont="1"/>
    <xf numFmtId="164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43" fontId="5" fillId="0" borderId="0" xfId="1" applyFont="1"/>
    <xf numFmtId="3" fontId="5" fillId="0" borderId="1" xfId="0" applyNumberFormat="1" applyFont="1" applyBorder="1" applyAlignment="1">
      <alignment horizontal="right"/>
    </xf>
    <xf numFmtId="164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164" fontId="8" fillId="0" borderId="0" xfId="1" applyNumberFormat="1" applyFont="1" applyFill="1"/>
    <xf numFmtId="2" fontId="8" fillId="0" borderId="0" xfId="0" applyNumberFormat="1" applyFont="1"/>
    <xf numFmtId="164" fontId="5" fillId="0" borderId="0" xfId="1" applyNumberFormat="1" applyFont="1" applyFill="1"/>
    <xf numFmtId="0" fontId="5" fillId="0" borderId="0" xfId="0" applyFont="1" applyAlignment="1"/>
    <xf numFmtId="41" fontId="5" fillId="0" borderId="0" xfId="0" applyNumberFormat="1" applyFont="1"/>
    <xf numFmtId="41" fontId="5" fillId="0" borderId="1" xfId="0" applyNumberFormat="1" applyFont="1" applyBorder="1"/>
    <xf numFmtId="164" fontId="8" fillId="0" borderId="0" xfId="1" applyNumberFormat="1" applyFont="1"/>
    <xf numFmtId="43" fontId="8" fillId="0" borderId="0" xfId="1" applyFont="1"/>
    <xf numFmtId="41" fontId="8" fillId="0" borderId="0" xfId="1" applyNumberFormat="1" applyFont="1"/>
    <xf numFmtId="164" fontId="8" fillId="0" borderId="0" xfId="1" applyNumberFormat="1" applyFont="1" applyAlignment="1">
      <alignment horizontal="left"/>
    </xf>
    <xf numFmtId="164" fontId="5" fillId="0" borderId="0" xfId="1" applyNumberFormat="1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3">
    <cellStyle name="Millares" xfId="1" builtinId="3"/>
    <cellStyle name="Moned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125941</xdr:rowOff>
    </xdr:from>
    <xdr:ext cx="433917" cy="2811780"/>
    <xdr:pic>
      <xdr:nvPicPr>
        <xdr:cNvPr id="2" name="Imagen 1">
          <a:extLst>
            <a:ext uri="{FF2B5EF4-FFF2-40B4-BE49-F238E27FC236}">
              <a16:creationId xmlns:a16="http://schemas.microsoft.com/office/drawing/2014/main" id="{D3C22CCC-D18A-49E5-8217-C9B7E73E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4941"/>
          <a:ext cx="433917" cy="281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0</xdr:row>
      <xdr:rowOff>133350</xdr:rowOff>
    </xdr:from>
    <xdr:ext cx="1981200" cy="742950"/>
    <xdr:pic>
      <xdr:nvPicPr>
        <xdr:cNvPr id="3" name="Picture 1">
          <a:extLst>
            <a:ext uri="{FF2B5EF4-FFF2-40B4-BE49-F238E27FC236}">
              <a16:creationId xmlns:a16="http://schemas.microsoft.com/office/drawing/2014/main" id="{7BBF0698-FDA8-4BEE-8673-6A9C8B0A66D3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742950" y="133350"/>
          <a:ext cx="1981200" cy="74295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33</xdr:row>
      <xdr:rowOff>0</xdr:rowOff>
    </xdr:from>
    <xdr:to>
      <xdr:col>1</xdr:col>
      <xdr:colOff>2343150</xdr:colOff>
      <xdr:row>33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B4D788-C6BE-4B98-94BD-2FD06A58612A}"/>
            </a:ext>
          </a:extLst>
        </xdr:cNvPr>
        <xdr:cNvCxnSpPr/>
      </xdr:nvCxnSpPr>
      <xdr:spPr>
        <a:xfrm>
          <a:off x="666750" y="6791325"/>
          <a:ext cx="23431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133349</xdr:colOff>
      <xdr:row>39</xdr:row>
      <xdr:rowOff>0</xdr:rowOff>
    </xdr:from>
    <xdr:to>
      <xdr:col>5</xdr:col>
      <xdr:colOff>919799</xdr:colOff>
      <xdr:row>39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0EE6233-CCEE-428A-9DC1-3A54B0660F49}"/>
            </a:ext>
          </a:extLst>
        </xdr:cNvPr>
        <xdr:cNvCxnSpPr/>
      </xdr:nvCxnSpPr>
      <xdr:spPr>
        <a:xfrm>
          <a:off x="3409949" y="7953375"/>
          <a:ext cx="29486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33</xdr:row>
      <xdr:rowOff>0</xdr:rowOff>
    </xdr:from>
    <xdr:to>
      <xdr:col>9</xdr:col>
      <xdr:colOff>347325</xdr:colOff>
      <xdr:row>33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E114BE4-3F45-4189-8407-35BFA515A845}"/>
            </a:ext>
          </a:extLst>
        </xdr:cNvPr>
        <xdr:cNvCxnSpPr/>
      </xdr:nvCxnSpPr>
      <xdr:spPr>
        <a:xfrm>
          <a:off x="5734050" y="6791325"/>
          <a:ext cx="28809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msalud Licencias" id="{D568A889-3DFE-49E3-B881-EE74A3798249}" userId="bf19cb5fd5ab7219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5-08-08T16:37:07.77" personId="{D568A889-3DFE-49E3-B881-EE74A3798249}" id="{CA2905AC-AFB1-45FD-A13E-B18EA3257827}">
    <text>Deprecaicon, deterioro</text>
  </threadedComment>
  <threadedComment ref="B19" dT="2026-02-18T03:17:14.11" personId="{D568A889-3DFE-49E3-B881-EE74A3798249}" id="{3C430863-7EAB-4138-A51A-F9D204A82D39}">
    <text>Otras subvenciones  Medicamentos equipos</text>
  </threadedComment>
  <threadedComment ref="B25" dT="2025-08-08T16:42:19.40" personId="{D568A889-3DFE-49E3-B881-EE74A3798249}" id="{729B5669-556F-46B6-B325-9BBC315F89A7}">
    <text xml:space="preserve">Sentenas, inventarios y otros gatos como sillas estantes menos de 1mlv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tabSelected="1" zoomScale="90" zoomScaleNormal="90" workbookViewId="0">
      <selection activeCell="D36" sqref="D36"/>
    </sheetView>
  </sheetViews>
  <sheetFormatPr baseColWidth="10" defaultRowHeight="14.25" x14ac:dyDescent="0.2"/>
  <cols>
    <col min="1" max="1" width="7.5703125" style="6" customWidth="1"/>
    <col min="2" max="2" width="39.140625" style="6" customWidth="1"/>
    <col min="3" max="3" width="0" style="6" hidden="1" customWidth="1"/>
    <col min="4" max="4" width="17.140625" style="6" bestFit="1" customWidth="1"/>
    <col min="5" max="5" width="3.85546875" style="6" customWidth="1"/>
    <col min="6" max="6" width="17.140625" style="6" bestFit="1" customWidth="1"/>
    <col min="7" max="7" width="3.85546875" style="6" customWidth="1"/>
    <col min="8" max="8" width="18.85546875" style="6" bestFit="1" customWidth="1"/>
    <col min="9" max="9" width="3.85546875" style="6" customWidth="1"/>
    <col min="10" max="12" width="11.42578125" style="6"/>
    <col min="13" max="13" width="17.140625" style="7" bestFit="1" customWidth="1"/>
    <col min="14" max="14" width="18.85546875" style="6" bestFit="1" customWidth="1"/>
    <col min="15" max="15" width="14.85546875" style="6" bestFit="1" customWidth="1"/>
    <col min="16" max="16384" width="11.42578125" style="6"/>
  </cols>
  <sheetData>
    <row r="1" spans="2:15" ht="19.5" x14ac:dyDescent="0.3">
      <c r="B1" s="32"/>
      <c r="C1" s="32"/>
      <c r="D1" s="32"/>
      <c r="E1" s="32"/>
      <c r="F1" s="32"/>
    </row>
    <row r="2" spans="2:15" ht="18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</row>
    <row r="3" spans="2:15" ht="18" x14ac:dyDescent="0.25">
      <c r="B3" s="29" t="s">
        <v>1</v>
      </c>
      <c r="C3" s="29"/>
      <c r="D3" s="29"/>
      <c r="E3" s="29"/>
      <c r="F3" s="29"/>
      <c r="G3" s="29"/>
      <c r="H3" s="29"/>
      <c r="I3" s="29"/>
      <c r="J3" s="29"/>
    </row>
    <row r="4" spans="2:15" ht="15.75" x14ac:dyDescent="0.25">
      <c r="B4" s="33" t="s">
        <v>2</v>
      </c>
      <c r="C4" s="33"/>
      <c r="D4" s="33"/>
      <c r="E4" s="33"/>
      <c r="F4" s="33"/>
      <c r="G4" s="33"/>
      <c r="H4" s="33"/>
      <c r="I4" s="33"/>
      <c r="J4" s="33"/>
    </row>
    <row r="5" spans="2:15" ht="15.75" x14ac:dyDescent="0.25">
      <c r="B5" s="33" t="s">
        <v>31</v>
      </c>
      <c r="C5" s="33"/>
      <c r="D5" s="33"/>
      <c r="E5" s="33"/>
      <c r="F5" s="33"/>
      <c r="G5" s="33"/>
      <c r="H5" s="33"/>
      <c r="I5" s="33"/>
      <c r="J5" s="33"/>
    </row>
    <row r="6" spans="2:15" x14ac:dyDescent="0.2">
      <c r="B6" s="31" t="s">
        <v>3</v>
      </c>
      <c r="C6" s="31"/>
      <c r="D6" s="31"/>
      <c r="E6" s="31"/>
      <c r="F6" s="31"/>
      <c r="G6" s="31"/>
      <c r="H6" s="31"/>
      <c r="I6" s="31"/>
    </row>
    <row r="7" spans="2:15" x14ac:dyDescent="0.2">
      <c r="D7" s="8"/>
      <c r="F7" s="8"/>
    </row>
    <row r="8" spans="2:15" ht="25.5" x14ac:dyDescent="0.2">
      <c r="D8" s="1" t="s">
        <v>32</v>
      </c>
      <c r="F8" s="1" t="s">
        <v>33</v>
      </c>
      <c r="H8" s="1" t="s">
        <v>4</v>
      </c>
      <c r="J8" s="1" t="s">
        <v>5</v>
      </c>
    </row>
    <row r="9" spans="2:15" x14ac:dyDescent="0.2">
      <c r="D9" s="8"/>
      <c r="F9" s="8"/>
    </row>
    <row r="10" spans="2:15" x14ac:dyDescent="0.2">
      <c r="B10" s="6" t="s">
        <v>6</v>
      </c>
      <c r="C10" s="34" t="s">
        <v>7</v>
      </c>
      <c r="D10" s="9">
        <v>35659720217</v>
      </c>
      <c r="F10" s="9">
        <v>32287183640</v>
      </c>
      <c r="G10" s="2"/>
      <c r="H10" s="9">
        <f>+D10-F10</f>
        <v>3372536577</v>
      </c>
      <c r="I10" s="2"/>
      <c r="J10" s="10">
        <f>(H10/F10)*100</f>
        <v>10.445434369883616</v>
      </c>
      <c r="N10" s="7"/>
    </row>
    <row r="11" spans="2:15" x14ac:dyDescent="0.2">
      <c r="B11" s="6" t="s">
        <v>8</v>
      </c>
      <c r="C11" s="34"/>
      <c r="D11" s="9">
        <v>2888066844.9099998</v>
      </c>
      <c r="F11" s="9">
        <v>91220067</v>
      </c>
      <c r="G11" s="2"/>
      <c r="H11" s="9">
        <f t="shared" ref="H11:H13" si="0">+D11-F11</f>
        <v>2796846777.9099998</v>
      </c>
      <c r="I11" s="2"/>
      <c r="J11" s="10">
        <f t="shared" ref="J11:J12" si="1">(H11/F11)*100</f>
        <v>3066.0433278458345</v>
      </c>
      <c r="N11" s="7"/>
    </row>
    <row r="12" spans="2:15" x14ac:dyDescent="0.2">
      <c r="B12" s="6" t="s">
        <v>9</v>
      </c>
      <c r="C12" s="11" t="s">
        <v>10</v>
      </c>
      <c r="D12" s="12">
        <v>-17105730318.879999</v>
      </c>
      <c r="F12" s="12">
        <v>-15424971287.85</v>
      </c>
      <c r="G12" s="2"/>
      <c r="H12" s="9">
        <f t="shared" si="0"/>
        <v>-1680759031.0299988</v>
      </c>
      <c r="I12" s="2"/>
      <c r="J12" s="10">
        <f t="shared" si="1"/>
        <v>10.896351115764508</v>
      </c>
      <c r="N12" s="13"/>
    </row>
    <row r="13" spans="2:15" x14ac:dyDescent="0.2">
      <c r="B13" s="6" t="s">
        <v>11</v>
      </c>
      <c r="C13" s="11"/>
      <c r="D13" s="14">
        <v>-3328538711.8699999</v>
      </c>
      <c r="F13" s="14">
        <v>0</v>
      </c>
      <c r="G13" s="2"/>
      <c r="H13" s="15">
        <f t="shared" si="0"/>
        <v>-3328538711.8699999</v>
      </c>
      <c r="I13" s="2"/>
      <c r="J13" s="16">
        <v>0</v>
      </c>
    </row>
    <row r="14" spans="2:15" ht="15" x14ac:dyDescent="0.25">
      <c r="B14" s="6" t="s">
        <v>12</v>
      </c>
      <c r="D14" s="17">
        <f>SUM(D10:D13)</f>
        <v>18113518031.160007</v>
      </c>
      <c r="F14" s="17">
        <f>SUM(F10:F13)</f>
        <v>16953432419.15</v>
      </c>
      <c r="G14" s="17"/>
      <c r="H14" s="17">
        <f>SUM(H10:H13)</f>
        <v>1160085612.0100012</v>
      </c>
      <c r="I14" s="3"/>
      <c r="J14" s="18">
        <f>(H14/F14)*100</f>
        <v>6.8427772225027983</v>
      </c>
      <c r="N14" s="7"/>
      <c r="O14" s="7"/>
    </row>
    <row r="15" spans="2:15" x14ac:dyDescent="0.2">
      <c r="D15" s="19"/>
      <c r="F15" s="19"/>
      <c r="J15" s="10"/>
      <c r="N15" s="7"/>
      <c r="O15" s="7"/>
    </row>
    <row r="16" spans="2:15" x14ac:dyDescent="0.2">
      <c r="B16" s="6" t="s">
        <v>13</v>
      </c>
      <c r="C16" s="20" t="s">
        <v>14</v>
      </c>
      <c r="D16" s="12">
        <v>-16514097440.66</v>
      </c>
      <c r="F16" s="12">
        <v>-14968034196.42</v>
      </c>
      <c r="G16" s="4"/>
      <c r="H16" s="9">
        <f>+D16-F16</f>
        <v>-1546063244.2399998</v>
      </c>
      <c r="I16" s="9"/>
      <c r="J16" s="10">
        <f t="shared" ref="J16" si="2">(H16/F16)*100</f>
        <v>10.329100160726394</v>
      </c>
    </row>
    <row r="17" spans="2:10" x14ac:dyDescent="0.2">
      <c r="B17" s="6" t="s">
        <v>15</v>
      </c>
      <c r="D17" s="9">
        <v>-1222727089.6300001</v>
      </c>
      <c r="F17" s="9">
        <v>-654998766.71000004</v>
      </c>
      <c r="G17" s="4"/>
      <c r="H17" s="9">
        <f>+D17-F17</f>
        <v>-567728322.92000008</v>
      </c>
      <c r="I17" s="9"/>
      <c r="J17" s="10">
        <f t="shared" ref="J17:J18" si="3">(H17/F17)*100</f>
        <v>86.676243036555391</v>
      </c>
    </row>
    <row r="18" spans="2:10" x14ac:dyDescent="0.2">
      <c r="B18" s="6" t="s">
        <v>16</v>
      </c>
      <c r="D18" s="15">
        <v>233980917.84999999</v>
      </c>
      <c r="F18" s="15">
        <v>10622583.6</v>
      </c>
      <c r="G18" s="4"/>
      <c r="H18" s="15">
        <f>+D18-F18</f>
        <v>223358334.25</v>
      </c>
      <c r="I18" s="9"/>
      <c r="J18" s="16">
        <f t="shared" si="3"/>
        <v>2102.6742896144401</v>
      </c>
    </row>
    <row r="19" spans="2:10" ht="15" x14ac:dyDescent="0.25">
      <c r="B19" s="6" t="s">
        <v>17</v>
      </c>
      <c r="D19" s="17">
        <f>+D14+D16+D17+D18</f>
        <v>610674418.72000754</v>
      </c>
      <c r="F19" s="17">
        <f>+F14+F16+F17+F18</f>
        <v>1341022039.6199994</v>
      </c>
      <c r="G19" s="3"/>
      <c r="H19" s="17">
        <f>+H14+H16+H17+H18</f>
        <v>-730347620.89999866</v>
      </c>
      <c r="I19" s="3"/>
      <c r="J19" s="18">
        <f>(H19/F19)*100</f>
        <v>-54.462014741156281</v>
      </c>
    </row>
    <row r="20" spans="2:10" x14ac:dyDescent="0.2">
      <c r="D20" s="19"/>
      <c r="F20" s="19"/>
      <c r="J20" s="10"/>
    </row>
    <row r="21" spans="2:10" x14ac:dyDescent="0.2">
      <c r="B21" s="6" t="s">
        <v>18</v>
      </c>
      <c r="C21" s="6" t="s">
        <v>7</v>
      </c>
      <c r="D21" s="9">
        <v>411357553</v>
      </c>
      <c r="E21" s="12"/>
      <c r="F21" s="9">
        <v>702285500.29999995</v>
      </c>
      <c r="G21" s="4"/>
      <c r="H21" s="21">
        <f>+D21-F21</f>
        <v>-290927947.29999995</v>
      </c>
      <c r="I21" s="4"/>
      <c r="J21" s="10">
        <f>(H21/F21)*100</f>
        <v>-41.42587981322729</v>
      </c>
    </row>
    <row r="22" spans="2:10" x14ac:dyDescent="0.2">
      <c r="B22" s="6" t="s">
        <v>19</v>
      </c>
      <c r="C22" s="34" t="s">
        <v>14</v>
      </c>
      <c r="D22" s="9">
        <v>-28726402.09</v>
      </c>
      <c r="E22" s="12"/>
      <c r="F22" s="9">
        <v>0</v>
      </c>
      <c r="G22" s="4"/>
      <c r="H22" s="21">
        <f t="shared" ref="H22:H24" si="4">+D22-F22</f>
        <v>-28726402.09</v>
      </c>
      <c r="I22" s="4"/>
      <c r="J22" s="10">
        <v>0</v>
      </c>
    </row>
    <row r="23" spans="2:10" x14ac:dyDescent="0.2">
      <c r="B23" s="6" t="s">
        <v>20</v>
      </c>
      <c r="C23" s="34"/>
      <c r="D23" s="9">
        <v>95182009.849999994</v>
      </c>
      <c r="E23" s="12"/>
      <c r="F23" s="9">
        <v>65403026.409999996</v>
      </c>
      <c r="G23" s="4"/>
      <c r="H23" s="21">
        <f t="shared" si="4"/>
        <v>29778983.439999998</v>
      </c>
      <c r="I23" s="4"/>
      <c r="J23" s="10">
        <f t="shared" ref="J23" si="5">(H23/F23)*100</f>
        <v>45.531506834746182</v>
      </c>
    </row>
    <row r="24" spans="2:10" x14ac:dyDescent="0.2">
      <c r="B24" s="6" t="s">
        <v>21</v>
      </c>
      <c r="C24" s="34"/>
      <c r="D24" s="15">
        <v>-223479486.31</v>
      </c>
      <c r="E24" s="12"/>
      <c r="F24" s="15">
        <v>-516186336.56999999</v>
      </c>
      <c r="G24" s="4"/>
      <c r="H24" s="22">
        <f t="shared" si="4"/>
        <v>292706850.25999999</v>
      </c>
      <c r="I24" s="4"/>
      <c r="J24" s="16">
        <f>(H24/F24)*100</f>
        <v>-56.705656373046217</v>
      </c>
    </row>
    <row r="25" spans="2:10" ht="15" x14ac:dyDescent="0.25">
      <c r="B25" s="6" t="s">
        <v>22</v>
      </c>
      <c r="D25" s="23">
        <f>+D19+D21+D22+D23+D24</f>
        <v>865008093.17000747</v>
      </c>
      <c r="E25" s="24"/>
      <c r="F25" s="23">
        <f>+F19+F21+F22+F23+F24</f>
        <v>1592524229.7599995</v>
      </c>
      <c r="G25" s="23"/>
      <c r="H25" s="23">
        <f>+H19+H21+H22+H23+H24</f>
        <v>-727516136.58999872</v>
      </c>
      <c r="I25" s="23"/>
      <c r="J25" s="18">
        <f>(H25/F25)*100</f>
        <v>-45.683206760354203</v>
      </c>
    </row>
    <row r="26" spans="2:10" x14ac:dyDescent="0.2">
      <c r="D26" s="19"/>
      <c r="F26" s="19"/>
    </row>
    <row r="27" spans="2:10" ht="15" x14ac:dyDescent="0.25">
      <c r="B27" s="6" t="s">
        <v>23</v>
      </c>
      <c r="D27" s="23">
        <f>+D25</f>
        <v>865008093.17000747</v>
      </c>
      <c r="E27" s="24"/>
      <c r="F27" s="23">
        <f>+F25</f>
        <v>1592524229.7599995</v>
      </c>
      <c r="G27" s="5"/>
      <c r="H27" s="17">
        <f>+H25</f>
        <v>-727516136.58999872</v>
      </c>
      <c r="I27" s="5"/>
      <c r="J27" s="18">
        <f>(H27/F27)*100</f>
        <v>-45.683206760354203</v>
      </c>
    </row>
    <row r="28" spans="2:10" ht="15" x14ac:dyDescent="0.25">
      <c r="C28" s="23"/>
      <c r="D28" s="23"/>
      <c r="E28" s="23"/>
      <c r="F28" s="23"/>
    </row>
    <row r="29" spans="2:10" ht="15" x14ac:dyDescent="0.25">
      <c r="D29" s="23"/>
      <c r="E29" s="23"/>
      <c r="F29" s="23"/>
    </row>
    <row r="30" spans="2:10" ht="15" x14ac:dyDescent="0.25">
      <c r="D30" s="23"/>
      <c r="E30" s="23"/>
      <c r="F30" s="9"/>
    </row>
    <row r="31" spans="2:10" ht="15" x14ac:dyDescent="0.25">
      <c r="B31" s="5"/>
      <c r="C31" s="5"/>
      <c r="D31" s="23"/>
      <c r="E31" s="25"/>
      <c r="F31" s="25"/>
      <c r="G31" s="25"/>
      <c r="H31" s="25"/>
      <c r="I31" s="25"/>
      <c r="J31" s="24"/>
    </row>
    <row r="32" spans="2:10" ht="15" x14ac:dyDescent="0.25">
      <c r="B32" s="5"/>
      <c r="C32" s="5"/>
      <c r="D32" s="23"/>
      <c r="E32" s="25"/>
      <c r="F32" s="25"/>
      <c r="G32" s="25"/>
      <c r="H32" s="25"/>
      <c r="I32" s="25"/>
      <c r="J32" s="24"/>
    </row>
    <row r="33" spans="2:10" ht="15" x14ac:dyDescent="0.25">
      <c r="B33" s="6" t="s">
        <v>24</v>
      </c>
      <c r="C33" s="23"/>
      <c r="D33" s="23"/>
      <c r="E33" s="23"/>
    </row>
    <row r="34" spans="2:10" ht="15" x14ac:dyDescent="0.25">
      <c r="B34" s="26" t="s">
        <v>25</v>
      </c>
      <c r="C34" s="5"/>
      <c r="D34" s="23"/>
      <c r="E34" s="23"/>
      <c r="F34" s="35" t="s">
        <v>26</v>
      </c>
      <c r="G34" s="35"/>
      <c r="H34" s="35"/>
      <c r="I34" s="35"/>
      <c r="J34" s="35"/>
    </row>
    <row r="35" spans="2:10" ht="15.75" x14ac:dyDescent="0.25">
      <c r="B35" s="27" t="s">
        <v>27</v>
      </c>
      <c r="C35" s="5"/>
      <c r="D35" s="23"/>
      <c r="E35" s="23"/>
      <c r="F35" s="30" t="s">
        <v>28</v>
      </c>
      <c r="G35" s="30"/>
      <c r="H35" s="30"/>
      <c r="I35" s="30"/>
      <c r="J35" s="30"/>
    </row>
    <row r="36" spans="2:10" ht="15.75" x14ac:dyDescent="0.25">
      <c r="C36" s="23"/>
      <c r="D36" s="19"/>
      <c r="E36" s="19"/>
      <c r="F36" s="30"/>
      <c r="G36" s="30"/>
      <c r="H36" s="30"/>
      <c r="I36" s="30"/>
      <c r="J36" s="30"/>
    </row>
    <row r="37" spans="2:10" ht="15" x14ac:dyDescent="0.25">
      <c r="C37" s="23"/>
      <c r="D37" s="19"/>
      <c r="E37" s="19"/>
    </row>
    <row r="38" spans="2:10" ht="15" x14ac:dyDescent="0.25">
      <c r="C38" s="23"/>
      <c r="D38" s="19"/>
      <c r="E38" s="19"/>
      <c r="F38" s="23"/>
      <c r="G38" s="23"/>
      <c r="H38" s="8"/>
      <c r="I38" s="8"/>
    </row>
    <row r="39" spans="2:10" ht="15" x14ac:dyDescent="0.25">
      <c r="C39" s="23"/>
      <c r="D39" s="19"/>
      <c r="E39" s="19"/>
      <c r="F39" s="23"/>
      <c r="G39" s="23"/>
      <c r="H39" s="8"/>
      <c r="I39" s="8"/>
    </row>
    <row r="40" spans="2:10" ht="15" x14ac:dyDescent="0.25">
      <c r="C40" s="35" t="s">
        <v>29</v>
      </c>
      <c r="D40" s="35"/>
      <c r="E40" s="35"/>
      <c r="F40" s="35"/>
      <c r="G40" s="28"/>
      <c r="H40" s="8"/>
    </row>
    <row r="41" spans="2:10" ht="15" x14ac:dyDescent="0.2">
      <c r="C41" s="30" t="s">
        <v>30</v>
      </c>
      <c r="D41" s="30"/>
      <c r="E41" s="30"/>
      <c r="F41" s="30"/>
      <c r="H41" s="8"/>
    </row>
    <row r="42" spans="2:10" x14ac:dyDescent="0.2">
      <c r="H42" s="8"/>
    </row>
    <row r="43" spans="2:10" x14ac:dyDescent="0.2">
      <c r="H43" s="8"/>
    </row>
  </sheetData>
  <sheetProtection algorithmName="SHA-512" hashValue="fwhQP1FclDPT2Rwb983KorDBTfWVqhJ90+MtZnGZ9Q7IKHmeBJ6wquDmOjiZegZ71KM7HiYQRfa+zJ5MNOIqnA==" saltValue="wIeKk0MHGMQBgQ7YOlDCnA==" spinCount="100000" sheet="1" formatCells="0" formatColumns="0" formatRows="0" insertColumns="0" insertRows="0" insertHyperlinks="0" deleteColumns="0" deleteRows="0" sort="0" autoFilter="0" pivotTables="0"/>
  <mergeCells count="13">
    <mergeCell ref="B3:J3"/>
    <mergeCell ref="B2:J2"/>
    <mergeCell ref="C41:F41"/>
    <mergeCell ref="B6:I6"/>
    <mergeCell ref="B1:F1"/>
    <mergeCell ref="B5:J5"/>
    <mergeCell ref="C22:C24"/>
    <mergeCell ref="F34:J34"/>
    <mergeCell ref="F35:J35"/>
    <mergeCell ref="F36:J36"/>
    <mergeCell ref="C40:F40"/>
    <mergeCell ref="C10:C11"/>
    <mergeCell ref="B4:J4"/>
  </mergeCells>
  <printOptions horizontalCentered="1" verticalCentered="1"/>
  <pageMargins left="0.19685039370078741" right="0.23622047244094491" top="0.31496062992125984" bottom="0.43307086614173229" header="0.31496062992125984" footer="0.31496062992125984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RESULTADOS</vt:lpstr>
      <vt:lpstr>'ESTADO DE RESULTADOS'!Área_de_impresión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Imsalud Licencias</dc:creator>
  <cp:lastModifiedBy>ADM-SISTEMAS01</cp:lastModifiedBy>
  <cp:lastPrinted>2026-05-15T16:37:43Z</cp:lastPrinted>
  <dcterms:created xsi:type="dcterms:W3CDTF">2026-02-18T03:24:32Z</dcterms:created>
  <dcterms:modified xsi:type="dcterms:W3CDTF">2026-05-21T15:05:44Z</dcterms:modified>
</cp:coreProperties>
</file>