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ADM-SISTEMAS01\Desktop\PLANTILLA CERTIFICACION\54811\SOLICITUD DE GLPI PARA PUBLICACION DE ETSADOS FINANCIEROS PARA PUBLICACION WEB\"/>
    </mc:Choice>
  </mc:AlternateContent>
  <bookViews>
    <workbookView xWindow="-120" yWindow="-120" windowWidth="29040" windowHeight="15720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2" i="1" l="1"/>
  <c r="J22" i="1" s="1"/>
  <c r="H11" i="1" l="1"/>
  <c r="J11" i="1" s="1"/>
  <c r="H12" i="1"/>
  <c r="H24" i="1"/>
  <c r="J24" i="1" s="1"/>
  <c r="H23" i="1"/>
  <c r="J23" i="1" s="1"/>
  <c r="H21" i="1"/>
  <c r="J21" i="1" s="1"/>
  <c r="H18" i="1"/>
  <c r="J18" i="1" s="1"/>
  <c r="F14" i="1"/>
  <c r="F19" i="1" s="1"/>
  <c r="H10" i="1"/>
  <c r="J10" i="1" s="1"/>
  <c r="F25" i="1" l="1"/>
  <c r="F27" i="1" s="1"/>
  <c r="F29" i="1" s="1"/>
  <c r="D14" i="1"/>
  <c r="H16" i="1"/>
  <c r="J16" i="1" s="1"/>
  <c r="D19" i="1" l="1"/>
  <c r="D25" i="1" s="1"/>
  <c r="D27" i="1" s="1"/>
  <c r="D29" i="1" s="1"/>
  <c r="J12" i="1"/>
  <c r="H14" i="1"/>
  <c r="H19" i="1" s="1"/>
  <c r="J19" i="1" s="1"/>
  <c r="J14" i="1" l="1"/>
  <c r="H25" i="1" l="1"/>
  <c r="H27" i="1" s="1"/>
  <c r="H29" i="1" s="1"/>
  <c r="J25" i="1" l="1"/>
  <c r="J29" i="1" l="1"/>
  <c r="J27" i="1"/>
</calcChain>
</file>

<file path=xl/sharedStrings.xml><?xml version="1.0" encoding="utf-8"?>
<sst xmlns="http://schemas.openxmlformats.org/spreadsheetml/2006/main" count="37" uniqueCount="35">
  <si>
    <t xml:space="preserve">E.S.E IMSALUD </t>
  </si>
  <si>
    <t xml:space="preserve">        NIT 807004352-3</t>
  </si>
  <si>
    <t>Estado de Resultado Integral Individual</t>
  </si>
  <si>
    <t>Por los períodos terminados el 30 de septiembre de 2025 y 30 de septiembre  de 2024</t>
  </si>
  <si>
    <t>Cifras en pesos colombianos</t>
  </si>
  <si>
    <t>30  Septiembre de 2025</t>
  </si>
  <si>
    <t>30  Septiembre de 2024</t>
  </si>
  <si>
    <t>VARIACION</t>
  </si>
  <si>
    <t>%</t>
  </si>
  <si>
    <t>Ingresos por prestación de servicios</t>
  </si>
  <si>
    <t>Nota 28</t>
  </si>
  <si>
    <t>Ingresos por Subvenciones</t>
  </si>
  <si>
    <t>Costos por prestación de servicios</t>
  </si>
  <si>
    <t>Nota 30</t>
  </si>
  <si>
    <t>Costos por Convenios</t>
  </si>
  <si>
    <t xml:space="preserve">Resultados de actividades de la operación </t>
  </si>
  <si>
    <t>Gastos de administración y operación</t>
  </si>
  <si>
    <t>Nota 29</t>
  </si>
  <si>
    <t>Gastos por Convenios</t>
  </si>
  <si>
    <t>Otros gastos operacionales</t>
  </si>
  <si>
    <t xml:space="preserve">Utilidad Operacional </t>
  </si>
  <si>
    <t xml:space="preserve">Ingresos Financieros </t>
  </si>
  <si>
    <t>Gastos Financieros</t>
  </si>
  <si>
    <t xml:space="preserve">Otros Ingresos no operacionales </t>
  </si>
  <si>
    <t>Otros gastos no operacionales</t>
  </si>
  <si>
    <t>Utilidad antes de impuestos</t>
  </si>
  <si>
    <t>Resultado del Periodo</t>
  </si>
  <si>
    <t>Resultado integral total del año</t>
  </si>
  <si>
    <t xml:space="preserve"> </t>
  </si>
  <si>
    <t>JAVIER ORLANDO PRIETO PEÑA</t>
  </si>
  <si>
    <t>YANETH R. ALARCON SANCHEZ</t>
  </si>
  <si>
    <t>Gerente</t>
  </si>
  <si>
    <t>Contador Externo   TP 110073-T</t>
  </si>
  <si>
    <t>JORGE ANDRES CARILLO LOZANO</t>
  </si>
  <si>
    <t>Revisor Fiscal T.P. No. 207178-T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</si>
</sst>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-* #,##0_-;\-* #,##0_-;_-* &quot;-&quot;_-;_-@_-"/>
    <numFmt numFmtId="43" formatCode="_-* #,##0.00_-;\-* #,##0.00_-;_-* &quot;-&quot;??_-;_-@_-"/>
    <numFmt numFmtId="164" formatCode="_-* #,##0_-;\-* #,##0_-;_-* &quot;-&quot;??_-;_-@_-"/>
    <numFmt numFmtId="165" formatCode="_(&quot;$&quot;\ * #,##0.00_);_(&quot;$&quot;\ * \(#,##0.00\);_(&quot;$&quot;\ * &quot;-&quot;??_);_(@_)"/>
    <numFmt numFmtId="166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36">
    <xf numFmtId="0" fontId="0" fillId="0" borderId="0" xfId="0"/>
    <xf numFmtId="164" fontId="0" fillId="0" borderId="0" xfId="1" applyNumberFormat="1" applyFont="1"/>
    <xf numFmtId="166" fontId="6" fillId="2" borderId="0" xfId="2" applyNumberFormat="1" applyFont="1" applyFill="1" applyAlignment="1">
      <alignment horizontal="center" vertical="center" wrapText="1"/>
    </xf>
    <xf numFmtId="164" fontId="0" fillId="0" borderId="0" xfId="1" applyNumberFormat="1" applyFont="1" applyFill="1" applyAlignment="1" applyProtection="1">
      <alignment horizontal="right"/>
    </xf>
    <xf numFmtId="3" fontId="0" fillId="0" borderId="0" xfId="0" applyNumberFormat="1"/>
    <xf numFmtId="49" fontId="7" fillId="0" borderId="0" xfId="0" applyNumberFormat="1" applyFont="1" applyAlignment="1">
      <alignment horizontal="center" vertical="center"/>
    </xf>
    <xf numFmtId="2" fontId="0" fillId="0" borderId="0" xfId="0" applyNumberFormat="1"/>
    <xf numFmtId="0" fontId="0" fillId="0" borderId="0" xfId="0" applyAlignment="1">
      <alignment horizontal="left"/>
    </xf>
    <xf numFmtId="3" fontId="0" fillId="0" borderId="0" xfId="0" applyNumberFormat="1" applyAlignment="1">
      <alignment horizontal="right"/>
    </xf>
    <xf numFmtId="164" fontId="0" fillId="0" borderId="0" xfId="1" applyNumberFormat="1" applyFont="1" applyFill="1" applyBorder="1" applyAlignment="1" applyProtection="1">
      <alignment horizontal="right"/>
    </xf>
    <xf numFmtId="3" fontId="0" fillId="0" borderId="1" xfId="0" applyNumberFormat="1" applyBorder="1" applyAlignment="1">
      <alignment horizontal="right"/>
    </xf>
    <xf numFmtId="164" fontId="0" fillId="0" borderId="1" xfId="1" applyNumberFormat="1" applyFont="1" applyFill="1" applyBorder="1" applyAlignment="1" applyProtection="1">
      <alignment horizontal="right"/>
    </xf>
    <xf numFmtId="2" fontId="0" fillId="0" borderId="1" xfId="0" applyNumberFormat="1" applyBorder="1"/>
    <xf numFmtId="164" fontId="2" fillId="0" borderId="0" xfId="1" applyNumberFormat="1" applyFont="1" applyFill="1"/>
    <xf numFmtId="0" fontId="6" fillId="0" borderId="0" xfId="0" applyFont="1" applyAlignment="1">
      <alignment horizontal="center"/>
    </xf>
    <xf numFmtId="2" fontId="2" fillId="0" borderId="0" xfId="0" applyNumberFormat="1" applyFont="1"/>
    <xf numFmtId="164" fontId="0" fillId="0" borderId="0" xfId="1" applyNumberFormat="1" applyFont="1" applyFill="1"/>
    <xf numFmtId="0" fontId="7" fillId="0" borderId="0" xfId="0" applyFont="1" applyAlignment="1">
      <alignment horizontal="center"/>
    </xf>
    <xf numFmtId="41" fontId="0" fillId="0" borderId="0" xfId="0" applyNumberFormat="1"/>
    <xf numFmtId="41" fontId="0" fillId="0" borderId="1" xfId="0" applyNumberFormat="1" applyBorder="1"/>
    <xf numFmtId="164" fontId="2" fillId="0" borderId="0" xfId="1" applyNumberFormat="1" applyFont="1"/>
    <xf numFmtId="43" fontId="2" fillId="0" borderId="0" xfId="1" applyFont="1"/>
    <xf numFmtId="0" fontId="6" fillId="0" borderId="0" xfId="0" applyFont="1" applyAlignment="1">
      <alignment horizontal="left" wrapText="1" indent="4"/>
    </xf>
    <xf numFmtId="0" fontId="6" fillId="0" borderId="0" xfId="0" applyFont="1"/>
    <xf numFmtId="41" fontId="2" fillId="0" borderId="0" xfId="1" applyNumberFormat="1" applyFont="1"/>
    <xf numFmtId="164" fontId="2" fillId="0" borderId="0" xfId="1" applyNumberFormat="1" applyFont="1" applyAlignment="1">
      <alignment horizontal="left"/>
    </xf>
    <xf numFmtId="164" fontId="0" fillId="0" borderId="0" xfId="1" applyNumberFormat="1" applyFont="1" applyAlignment="1">
      <alignment horizontal="center"/>
    </xf>
    <xf numFmtId="0" fontId="2" fillId="0" borderId="0" xfId="0" applyFont="1"/>
    <xf numFmtId="0" fontId="0" fillId="0" borderId="0" xfId="0" applyAlignment="1">
      <alignment horizontal="justify" vertical="justify"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164" fontId="8" fillId="0" borderId="0" xfId="1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left"/>
    </xf>
  </cellXfs>
  <cellStyles count="3">
    <cellStyle name="Millares" xfId="1" builtinId="3"/>
    <cellStyle name="Moneda 4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11</xdr:row>
      <xdr:rowOff>352425</xdr:rowOff>
    </xdr:from>
    <xdr:ext cx="600075" cy="2811780"/>
    <xdr:pic>
      <xdr:nvPicPr>
        <xdr:cNvPr id="2" name="Imagen 1">
          <a:extLst>
            <a:ext uri="{FF2B5EF4-FFF2-40B4-BE49-F238E27FC236}">
              <a16:creationId xmlns:a16="http://schemas.microsoft.com/office/drawing/2014/main" id="{C44B75EF-E2C3-4037-BF9A-80925A9125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933700"/>
          <a:ext cx="600075" cy="2811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76200</xdr:colOff>
      <xdr:row>0</xdr:row>
      <xdr:rowOff>133350</xdr:rowOff>
    </xdr:from>
    <xdr:ext cx="1981200" cy="742950"/>
    <xdr:pic>
      <xdr:nvPicPr>
        <xdr:cNvPr id="3" name="Picture 1">
          <a:extLst>
            <a:ext uri="{FF2B5EF4-FFF2-40B4-BE49-F238E27FC236}">
              <a16:creationId xmlns:a16="http://schemas.microsoft.com/office/drawing/2014/main" id="{22A18CEA-CA0C-4272-8202-B08B52209A9E}"/>
            </a:ext>
          </a:extLst>
        </xdr:cNvPr>
        <xdr:cNvPicPr/>
      </xdr:nvPicPr>
      <xdr:blipFill rotWithShape="1">
        <a:blip xmlns:r="http://schemas.openxmlformats.org/officeDocument/2006/relationships" r:embed="rId2"/>
        <a:stretch>
          <a:fillRect/>
        </a:stretch>
      </xdr:blipFill>
      <xdr:spPr>
        <a:xfrm>
          <a:off x="742950" y="133350"/>
          <a:ext cx="1981200" cy="742950"/>
        </a:xfrm>
        <a:prstGeom prst="rect">
          <a:avLst/>
        </a:prstGeom>
      </xdr:spPr>
    </xdr:pic>
    <xdr:clientData/>
  </xdr:oneCellAnchor>
  <xdr:twoCellAnchor>
    <xdr:from>
      <xdr:col>1</xdr:col>
      <xdr:colOff>0</xdr:colOff>
      <xdr:row>35</xdr:row>
      <xdr:rowOff>0</xdr:rowOff>
    </xdr:from>
    <xdr:to>
      <xdr:col>1</xdr:col>
      <xdr:colOff>2343150</xdr:colOff>
      <xdr:row>35</xdr:row>
      <xdr:rowOff>0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560BFB9E-B416-4FBF-9044-BD929DCDD6EB}"/>
            </a:ext>
          </a:extLst>
        </xdr:cNvPr>
        <xdr:cNvCxnSpPr/>
      </xdr:nvCxnSpPr>
      <xdr:spPr>
        <a:xfrm>
          <a:off x="666750" y="7915275"/>
          <a:ext cx="2343150" cy="0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133349</xdr:colOff>
      <xdr:row>41</xdr:row>
      <xdr:rowOff>0</xdr:rowOff>
    </xdr:from>
    <xdr:to>
      <xdr:col>5</xdr:col>
      <xdr:colOff>919799</xdr:colOff>
      <xdr:row>41</xdr:row>
      <xdr:rowOff>0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9BA65197-C5D4-4C69-BFF2-69EB9D147C2E}"/>
            </a:ext>
          </a:extLst>
        </xdr:cNvPr>
        <xdr:cNvCxnSpPr/>
      </xdr:nvCxnSpPr>
      <xdr:spPr>
        <a:xfrm>
          <a:off x="3409949" y="9077325"/>
          <a:ext cx="2948625" cy="0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295275</xdr:colOff>
      <xdr:row>35</xdr:row>
      <xdr:rowOff>0</xdr:rowOff>
    </xdr:from>
    <xdr:to>
      <xdr:col>9</xdr:col>
      <xdr:colOff>347325</xdr:colOff>
      <xdr:row>35</xdr:row>
      <xdr:rowOff>0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A9F6B8A0-22FE-4F2C-B79A-4E557DB50CB7}"/>
            </a:ext>
          </a:extLst>
        </xdr:cNvPr>
        <xdr:cNvCxnSpPr/>
      </xdr:nvCxnSpPr>
      <xdr:spPr>
        <a:xfrm>
          <a:off x="5734050" y="7915275"/>
          <a:ext cx="2890500" cy="0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43"/>
  <sheetViews>
    <sheetView tabSelected="1" workbookViewId="0">
      <selection activeCell="D36" sqref="D36"/>
    </sheetView>
  </sheetViews>
  <sheetFormatPr baseColWidth="10" defaultRowHeight="15" x14ac:dyDescent="0.25"/>
  <cols>
    <col min="1" max="1" width="10" customWidth="1"/>
    <col min="2" max="2" width="26.85546875" customWidth="1"/>
    <col min="3" max="3" width="8.7109375" customWidth="1"/>
    <col min="4" max="4" width="17.140625" bestFit="1" customWidth="1"/>
    <col min="5" max="5" width="3.85546875" customWidth="1"/>
    <col min="6" max="6" width="15.85546875" customWidth="1"/>
    <col min="7" max="7" width="3.85546875" customWidth="1"/>
    <col min="8" max="8" width="15.42578125" customWidth="1"/>
    <col min="9" max="9" width="3.85546875" customWidth="1"/>
  </cols>
  <sheetData>
    <row r="1" spans="2:10" ht="19.5" x14ac:dyDescent="0.3">
      <c r="B1" s="30"/>
      <c r="C1" s="30"/>
      <c r="D1" s="30"/>
      <c r="E1" s="30"/>
      <c r="F1" s="30"/>
    </row>
    <row r="2" spans="2:10" ht="18.75" x14ac:dyDescent="0.3">
      <c r="B2" s="31" t="s">
        <v>0</v>
      </c>
      <c r="C2" s="31"/>
      <c r="D2" s="31"/>
      <c r="E2" s="31"/>
      <c r="F2" s="31"/>
      <c r="G2" s="31"/>
      <c r="H2" s="31"/>
      <c r="I2" s="31"/>
    </row>
    <row r="3" spans="2:10" ht="18.75" x14ac:dyDescent="0.3">
      <c r="B3" s="31" t="s">
        <v>1</v>
      </c>
      <c r="C3" s="31"/>
      <c r="D3" s="31"/>
      <c r="E3" s="31"/>
      <c r="F3" s="31"/>
      <c r="G3" s="31"/>
      <c r="H3" s="31"/>
      <c r="I3" s="31"/>
    </row>
    <row r="4" spans="2:10" ht="15.75" x14ac:dyDescent="0.25">
      <c r="B4" s="32" t="s">
        <v>2</v>
      </c>
      <c r="C4" s="32"/>
      <c r="D4" s="32"/>
      <c r="E4" s="32"/>
      <c r="F4" s="32"/>
      <c r="G4" s="32"/>
      <c r="H4" s="32"/>
      <c r="I4" s="32"/>
    </row>
    <row r="5" spans="2:10" x14ac:dyDescent="0.25">
      <c r="B5" s="29" t="s">
        <v>3</v>
      </c>
      <c r="C5" s="29"/>
      <c r="D5" s="29"/>
      <c r="E5" s="29"/>
      <c r="F5" s="29"/>
      <c r="G5" s="29"/>
      <c r="H5" s="29"/>
      <c r="I5" s="29"/>
      <c r="J5" s="29"/>
    </row>
    <row r="6" spans="2:10" x14ac:dyDescent="0.25">
      <c r="B6" s="29" t="s">
        <v>4</v>
      </c>
      <c r="C6" s="29"/>
      <c r="D6" s="29"/>
      <c r="E6" s="29"/>
      <c r="F6" s="29"/>
      <c r="G6" s="29"/>
      <c r="H6" s="29"/>
      <c r="I6" s="29"/>
    </row>
    <row r="7" spans="2:10" x14ac:dyDescent="0.25">
      <c r="D7" s="1"/>
      <c r="F7" s="1"/>
    </row>
    <row r="8" spans="2:10" ht="25.5" x14ac:dyDescent="0.25">
      <c r="D8" s="2" t="s">
        <v>5</v>
      </c>
      <c r="F8" s="2" t="s">
        <v>6</v>
      </c>
      <c r="H8" s="2" t="s">
        <v>7</v>
      </c>
      <c r="J8" s="2" t="s">
        <v>8</v>
      </c>
    </row>
    <row r="9" spans="2:10" x14ac:dyDescent="0.25">
      <c r="D9" s="1"/>
      <c r="F9" s="1"/>
    </row>
    <row r="10" spans="2:10" ht="30" x14ac:dyDescent="0.25">
      <c r="B10" s="28" t="s">
        <v>9</v>
      </c>
      <c r="C10" t="s">
        <v>10</v>
      </c>
      <c r="D10" s="3">
        <v>105156261787</v>
      </c>
      <c r="F10" s="4">
        <v>90927425643.110001</v>
      </c>
      <c r="G10" s="5"/>
      <c r="H10" s="3">
        <f>+D10-F10</f>
        <v>14228836143.889999</v>
      </c>
      <c r="I10" s="5"/>
      <c r="J10" s="6">
        <f>(H10/F10)*100</f>
        <v>15.64856372348884</v>
      </c>
    </row>
    <row r="11" spans="2:10" x14ac:dyDescent="0.25">
      <c r="B11" s="28" t="s">
        <v>11</v>
      </c>
      <c r="D11" s="3">
        <v>8870052722</v>
      </c>
      <c r="F11" s="3">
        <v>7248114734.1099997</v>
      </c>
      <c r="G11" s="5"/>
      <c r="H11" s="3">
        <f>+D11-F11</f>
        <v>1621937987.8900003</v>
      </c>
      <c r="I11" s="5"/>
      <c r="J11" s="6">
        <f>(H11/F11)*100</f>
        <v>22.377377392455958</v>
      </c>
    </row>
    <row r="12" spans="2:10" ht="30" x14ac:dyDescent="0.25">
      <c r="B12" s="28" t="s">
        <v>12</v>
      </c>
      <c r="C12" s="7" t="s">
        <v>13</v>
      </c>
      <c r="D12" s="8">
        <v>-51808056287.779999</v>
      </c>
      <c r="F12" s="4">
        <v>-51823284255.110001</v>
      </c>
      <c r="G12" s="5"/>
      <c r="H12" s="9">
        <f>+D12-F12+D13</f>
        <v>-2567469881.6399984</v>
      </c>
      <c r="I12" s="5"/>
      <c r="J12" s="6">
        <f>(H12/F12)*100</f>
        <v>4.9542785999458054</v>
      </c>
    </row>
    <row r="13" spans="2:10" x14ac:dyDescent="0.25">
      <c r="B13" s="28" t="s">
        <v>14</v>
      </c>
      <c r="C13" s="7"/>
      <c r="D13" s="10">
        <v>-2582697848.9700003</v>
      </c>
      <c r="F13" s="11">
        <v>0</v>
      </c>
      <c r="G13" s="5"/>
      <c r="H13" s="11">
        <v>0</v>
      </c>
      <c r="I13" s="5"/>
      <c r="J13" s="12">
        <v>0</v>
      </c>
    </row>
    <row r="14" spans="2:10" ht="30" x14ac:dyDescent="0.25">
      <c r="B14" s="28" t="s">
        <v>15</v>
      </c>
      <c r="D14" s="13">
        <f>SUM(D10:D13)</f>
        <v>59635560372.25</v>
      </c>
      <c r="F14" s="13">
        <f>SUM(F10:F13)</f>
        <v>46352256122.110001</v>
      </c>
      <c r="G14" s="13"/>
      <c r="H14" s="13">
        <f>SUM(H10:H13)</f>
        <v>13283304250.139999</v>
      </c>
      <c r="I14" s="14"/>
      <c r="J14" s="15">
        <f>(H14/F14)*100</f>
        <v>28.657298180150221</v>
      </c>
    </row>
    <row r="15" spans="2:10" x14ac:dyDescent="0.25">
      <c r="D15" s="16"/>
      <c r="F15" s="1"/>
      <c r="J15" s="6"/>
    </row>
    <row r="16" spans="2:10" ht="30" x14ac:dyDescent="0.25">
      <c r="B16" s="28" t="s">
        <v>16</v>
      </c>
      <c r="C16" t="s">
        <v>17</v>
      </c>
      <c r="D16" s="8">
        <v>-51079495306.139999</v>
      </c>
      <c r="F16" s="8">
        <v>-24930349717.09</v>
      </c>
      <c r="G16" s="17"/>
      <c r="H16" s="3">
        <f>+D16-F16+D17</f>
        <v>-30794290409.189999</v>
      </c>
      <c r="I16" s="17"/>
      <c r="J16" s="6">
        <f t="shared" ref="J16:J18" si="0">(H16/F16)*100</f>
        <v>123.52129335787139</v>
      </c>
    </row>
    <row r="17" spans="2:10" x14ac:dyDescent="0.25">
      <c r="B17" s="28" t="s">
        <v>18</v>
      </c>
      <c r="D17" s="8">
        <v>-4645144820.1400003</v>
      </c>
      <c r="F17" s="8">
        <v>0</v>
      </c>
      <c r="G17" s="17"/>
      <c r="H17" s="3">
        <v>0</v>
      </c>
      <c r="I17" s="17"/>
      <c r="J17" s="6">
        <v>0</v>
      </c>
    </row>
    <row r="18" spans="2:10" x14ac:dyDescent="0.25">
      <c r="B18" s="28" t="s">
        <v>19</v>
      </c>
      <c r="D18" s="10">
        <v>-2446020797.8499999</v>
      </c>
      <c r="F18" s="10">
        <v>-1689237246.7</v>
      </c>
      <c r="G18" s="17"/>
      <c r="H18" s="11">
        <f t="shared" ref="H18" si="1">+D18-F18</f>
        <v>-756783551.14999986</v>
      </c>
      <c r="I18" s="17"/>
      <c r="J18" s="12">
        <f t="shared" si="0"/>
        <v>44.800311657134614</v>
      </c>
    </row>
    <row r="19" spans="2:10" x14ac:dyDescent="0.25">
      <c r="B19" s="28" t="s">
        <v>20</v>
      </c>
      <c r="D19" s="13">
        <f>+D14+D16+D18+D17</f>
        <v>1464899448.1199999</v>
      </c>
      <c r="F19" s="13">
        <f>+F14+F16+F18+F17</f>
        <v>19732669158.32</v>
      </c>
      <c r="G19" s="14"/>
      <c r="H19" s="13">
        <f>+H14+H16+H18+H17</f>
        <v>-18267769710.200001</v>
      </c>
      <c r="I19" s="14"/>
      <c r="J19" s="15">
        <f>(H19/F19)*100</f>
        <v>-92.576273202744375</v>
      </c>
    </row>
    <row r="20" spans="2:10" x14ac:dyDescent="0.25">
      <c r="B20" s="28"/>
      <c r="D20" s="16"/>
      <c r="F20" s="1"/>
      <c r="J20" s="6"/>
    </row>
    <row r="21" spans="2:10" x14ac:dyDescent="0.25">
      <c r="B21" s="28" t="s">
        <v>21</v>
      </c>
      <c r="C21" t="s">
        <v>10</v>
      </c>
      <c r="D21" s="3">
        <v>1655706842.3</v>
      </c>
      <c r="E21" s="8"/>
      <c r="F21" s="8">
        <v>2353136363</v>
      </c>
      <c r="G21" s="17"/>
      <c r="H21" s="18">
        <f>+D21-F21</f>
        <v>-697429520.70000005</v>
      </c>
      <c r="I21" s="17"/>
      <c r="J21" s="6">
        <f>(H21/F21)*100</f>
        <v>-29.638296006392554</v>
      </c>
    </row>
    <row r="22" spans="2:10" x14ac:dyDescent="0.25">
      <c r="B22" s="28" t="s">
        <v>22</v>
      </c>
      <c r="C22" s="35" t="s">
        <v>17</v>
      </c>
      <c r="D22" s="3">
        <v>0</v>
      </c>
      <c r="E22" s="8"/>
      <c r="F22" s="8">
        <v>-7561471</v>
      </c>
      <c r="G22" s="17"/>
      <c r="H22" s="18">
        <f>+D22-F22</f>
        <v>7561471</v>
      </c>
      <c r="I22" s="17"/>
      <c r="J22" s="6">
        <f>-(H22/F22)*100</f>
        <v>100</v>
      </c>
    </row>
    <row r="23" spans="2:10" ht="30" x14ac:dyDescent="0.25">
      <c r="B23" s="28" t="s">
        <v>23</v>
      </c>
      <c r="C23" s="35"/>
      <c r="D23" s="3">
        <v>1945974512.0899999</v>
      </c>
      <c r="E23" s="8"/>
      <c r="F23" s="8">
        <v>610123291</v>
      </c>
      <c r="G23" s="17"/>
      <c r="H23" s="18">
        <f t="shared" ref="H23:H24" si="2">+D23-F23</f>
        <v>1335851221.0899999</v>
      </c>
      <c r="I23" s="17"/>
      <c r="J23" s="6">
        <f>(H23/F23)*100</f>
        <v>218.94775052768802</v>
      </c>
    </row>
    <row r="24" spans="2:10" ht="30" x14ac:dyDescent="0.25">
      <c r="B24" s="28" t="s">
        <v>24</v>
      </c>
      <c r="C24" s="35"/>
      <c r="D24" s="11">
        <v>-1942704377.4300001</v>
      </c>
      <c r="E24" s="8"/>
      <c r="F24" s="10">
        <v>-997378078</v>
      </c>
      <c r="G24" s="17"/>
      <c r="H24" s="19">
        <f t="shared" si="2"/>
        <v>-945326299.43000007</v>
      </c>
      <c r="I24" s="17"/>
      <c r="J24" s="12">
        <f>(H24/F24)*100</f>
        <v>94.781138695731386</v>
      </c>
    </row>
    <row r="25" spans="2:10" x14ac:dyDescent="0.25">
      <c r="B25" s="28" t="s">
        <v>25</v>
      </c>
      <c r="D25" s="20">
        <f>+D19+D21+D22+D23+D24</f>
        <v>3123876425.0799999</v>
      </c>
      <c r="E25" s="21"/>
      <c r="F25" s="20">
        <f>+F19+F21+F22+F23+F24</f>
        <v>21690989263.32</v>
      </c>
      <c r="G25" s="20"/>
      <c r="H25" s="20">
        <f>+H19+H21+H22+H23+H24</f>
        <v>-18567112838.240002</v>
      </c>
      <c r="I25" s="20"/>
      <c r="J25" s="15">
        <f>(H25/F25)*100</f>
        <v>-85.598275914678766</v>
      </c>
    </row>
    <row r="26" spans="2:10" x14ac:dyDescent="0.25">
      <c r="D26" s="16"/>
      <c r="F26" s="1"/>
    </row>
    <row r="27" spans="2:10" x14ac:dyDescent="0.25">
      <c r="B27" s="28" t="s">
        <v>26</v>
      </c>
      <c r="D27" s="13">
        <f>+D25</f>
        <v>3123876425.0799999</v>
      </c>
      <c r="E27" s="21"/>
      <c r="F27" s="13">
        <f>+F25</f>
        <v>21690989263.32</v>
      </c>
      <c r="G27" s="22"/>
      <c r="H27" s="13">
        <f>+H25</f>
        <v>-18567112838.240002</v>
      </c>
      <c r="I27" s="22"/>
      <c r="J27" s="15">
        <f>(H27/F27)*100</f>
        <v>-85.598275914678766</v>
      </c>
    </row>
    <row r="28" spans="2:10" x14ac:dyDescent="0.25">
      <c r="D28" s="16"/>
      <c r="F28" s="1"/>
    </row>
    <row r="29" spans="2:10" x14ac:dyDescent="0.25">
      <c r="B29" t="s">
        <v>27</v>
      </c>
      <c r="D29" s="20">
        <f>+D27</f>
        <v>3123876425.0799999</v>
      </c>
      <c r="E29" s="21"/>
      <c r="F29" s="20">
        <f>+F27</f>
        <v>21690989263.32</v>
      </c>
      <c r="G29" s="23"/>
      <c r="H29" s="13">
        <f>+H27</f>
        <v>-18567112838.240002</v>
      </c>
      <c r="I29" s="23"/>
      <c r="J29" s="15">
        <f>(H29/F29)*100</f>
        <v>-85.598275914678766</v>
      </c>
    </row>
    <row r="30" spans="2:10" x14ac:dyDescent="0.25">
      <c r="C30" s="20"/>
      <c r="D30" s="20"/>
      <c r="E30" s="20"/>
      <c r="F30" s="1"/>
    </row>
    <row r="31" spans="2:10" x14ac:dyDescent="0.25">
      <c r="D31" s="20"/>
      <c r="E31" s="20"/>
      <c r="F31" s="1"/>
    </row>
    <row r="32" spans="2:10" x14ac:dyDescent="0.25">
      <c r="D32" s="20"/>
      <c r="E32" s="20"/>
      <c r="F32" s="1"/>
    </row>
    <row r="33" spans="2:10" x14ac:dyDescent="0.25">
      <c r="B33" s="23"/>
      <c r="C33" s="23"/>
      <c r="D33" s="20"/>
      <c r="E33" s="24"/>
      <c r="F33" s="24"/>
      <c r="G33" s="24"/>
      <c r="H33" s="24"/>
      <c r="I33" s="24"/>
      <c r="J33" s="21"/>
    </row>
    <row r="34" spans="2:10" x14ac:dyDescent="0.25">
      <c r="B34" s="23"/>
      <c r="C34" s="23"/>
      <c r="D34" s="20"/>
      <c r="E34" s="24"/>
      <c r="F34" s="24"/>
      <c r="G34" s="24"/>
      <c r="H34" s="24"/>
      <c r="I34" s="24"/>
      <c r="J34" s="21"/>
    </row>
    <row r="35" spans="2:10" x14ac:dyDescent="0.25">
      <c r="B35" t="s">
        <v>28</v>
      </c>
      <c r="C35" s="20"/>
      <c r="D35" s="20"/>
      <c r="E35" s="20"/>
    </row>
    <row r="36" spans="2:10" x14ac:dyDescent="0.25">
      <c r="B36" s="25" t="s">
        <v>29</v>
      </c>
      <c r="C36" s="23"/>
      <c r="D36" s="20"/>
      <c r="E36" s="20"/>
      <c r="F36" s="34" t="s">
        <v>30</v>
      </c>
      <c r="G36" s="34"/>
      <c r="H36" s="34"/>
      <c r="I36" s="34"/>
      <c r="J36" s="34"/>
    </row>
    <row r="37" spans="2:10" ht="15.75" x14ac:dyDescent="0.25">
      <c r="B37" s="26" t="s">
        <v>31</v>
      </c>
      <c r="C37" s="23"/>
      <c r="D37" s="20"/>
      <c r="E37" s="20"/>
      <c r="F37" s="33" t="s">
        <v>32</v>
      </c>
      <c r="G37" s="33"/>
      <c r="H37" s="33"/>
      <c r="I37" s="33"/>
      <c r="J37" s="33"/>
    </row>
    <row r="38" spans="2:10" ht="15.75" x14ac:dyDescent="0.25">
      <c r="C38" s="20"/>
      <c r="D38" s="16"/>
      <c r="E38" s="16"/>
      <c r="F38" s="33"/>
      <c r="G38" s="33"/>
      <c r="H38" s="33"/>
      <c r="I38" s="33"/>
      <c r="J38" s="33"/>
    </row>
    <row r="39" spans="2:10" x14ac:dyDescent="0.25">
      <c r="C39" s="20"/>
      <c r="D39" s="16"/>
      <c r="E39" s="16"/>
    </row>
    <row r="40" spans="2:10" x14ac:dyDescent="0.25">
      <c r="C40" s="20"/>
      <c r="D40" s="16"/>
      <c r="E40" s="16"/>
      <c r="F40" s="20"/>
      <c r="G40" s="20"/>
      <c r="H40" s="1"/>
      <c r="I40" s="1"/>
    </row>
    <row r="41" spans="2:10" x14ac:dyDescent="0.25">
      <c r="C41" s="20"/>
      <c r="D41" s="16"/>
      <c r="E41" s="16"/>
      <c r="F41" s="20"/>
      <c r="G41" s="20"/>
      <c r="H41" s="1"/>
      <c r="I41" s="1"/>
    </row>
    <row r="42" spans="2:10" x14ac:dyDescent="0.25">
      <c r="C42" s="34" t="s">
        <v>33</v>
      </c>
      <c r="D42" s="34"/>
      <c r="E42" s="34"/>
      <c r="F42" s="34"/>
      <c r="G42" s="27"/>
      <c r="H42" s="27"/>
    </row>
    <row r="43" spans="2:10" ht="15.75" x14ac:dyDescent="0.25">
      <c r="C43" s="33" t="s">
        <v>34</v>
      </c>
      <c r="D43" s="33"/>
      <c r="E43" s="33"/>
      <c r="F43" s="33"/>
    </row>
  </sheetData>
  <sheetProtection algorithmName="SHA-512" hashValue="DYiFxAaP1pzpo3RaDd+IB7wicOjF9fP66v8n11COR4jaRHrf06OeBD+23vO/2qekDQ7uBgh1IJ1YwW77YbMepA==" saltValue="GSZyph5Ha2E1xreHp7XrXA==" spinCount="100000" sheet="1" formatCells="0" formatColumns="0" formatRows="0" insertColumns="0" insertRows="0" insertHyperlinks="0" deleteColumns="0" deleteRows="0" sort="0" autoFilter="0" pivotTables="0"/>
  <mergeCells count="12">
    <mergeCell ref="F38:J38"/>
    <mergeCell ref="C42:F42"/>
    <mergeCell ref="C43:F43"/>
    <mergeCell ref="C22:C24"/>
    <mergeCell ref="F36:J36"/>
    <mergeCell ref="F37:J37"/>
    <mergeCell ref="B6:I6"/>
    <mergeCell ref="B1:F1"/>
    <mergeCell ref="B2:I2"/>
    <mergeCell ref="B3:I3"/>
    <mergeCell ref="B4:I4"/>
    <mergeCell ref="B5:J5"/>
  </mergeCells>
  <printOptions horizontalCentered="1" verticalCentered="1"/>
  <pageMargins left="0.15748031496062992" right="0.11811023622047245" top="0.46" bottom="0.39370078740157483" header="0.31496062992125984" footer="0.31496062992125984"/>
  <pageSetup scale="88" fitToHeight="0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JANETH</dc:creator>
  <cp:lastModifiedBy>ADM-SISTEMAS01</cp:lastModifiedBy>
  <cp:lastPrinted>2025-11-13T15:36:15Z</cp:lastPrinted>
  <dcterms:created xsi:type="dcterms:W3CDTF">2025-11-03T06:09:44Z</dcterms:created>
  <dcterms:modified xsi:type="dcterms:W3CDTF">2025-11-19T01:22:20Z</dcterms:modified>
</cp:coreProperties>
</file>